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40" windowHeight="12075" activeTab="0"/>
  </bookViews>
  <sheets>
    <sheet name="BKFZ AN 1%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Steuerb?ro Kuri</author>
  </authors>
  <commentList>
    <comment ref="B5" authorId="0">
      <text>
        <r>
          <rPr>
            <b/>
            <sz val="11"/>
            <rFont val="Tahoma"/>
            <family val="2"/>
          </rPr>
          <t>Steuerbüro Kuri: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Neuwagen</t>
        </r>
        <r>
          <rPr>
            <sz val="11"/>
            <rFont val="Tahoma"/>
            <family val="2"/>
          </rPr>
          <t xml:space="preserve">wert </t>
        </r>
        <r>
          <rPr>
            <b/>
            <sz val="11"/>
            <color indexed="10"/>
            <rFont val="Tahoma"/>
            <family val="2"/>
          </rPr>
          <t>incl. MWSt.</t>
        </r>
        <r>
          <rPr>
            <sz val="11"/>
            <rFont val="Tahoma"/>
            <family val="2"/>
          </rPr>
          <t xml:space="preserve"> in € aus der </t>
        </r>
        <r>
          <rPr>
            <b/>
            <sz val="11"/>
            <color indexed="10"/>
            <rFont val="Tahoma"/>
            <family val="2"/>
          </rPr>
          <t>Preisliste</t>
        </r>
        <r>
          <rPr>
            <sz val="11"/>
            <rFont val="Tahoma"/>
            <family val="2"/>
          </rPr>
          <t xml:space="preserve"> des </t>
        </r>
        <r>
          <rPr>
            <b/>
            <sz val="11"/>
            <color indexed="10"/>
            <rFont val="Tahoma"/>
            <family val="2"/>
          </rPr>
          <t xml:space="preserve">Herstellers
</t>
        </r>
        <r>
          <rPr>
            <sz val="11"/>
            <rFont val="Tahoma"/>
            <family val="2"/>
          </rPr>
          <t>zzgl.</t>
        </r>
        <r>
          <rPr>
            <b/>
            <sz val="11"/>
            <color indexed="10"/>
            <rFont val="Tahoma"/>
            <family val="2"/>
          </rPr>
          <t xml:space="preserve"> Sonderausstattung</t>
        </r>
      </text>
    </comment>
    <comment ref="B8" authorId="0">
      <text>
        <r>
          <rPr>
            <b/>
            <sz val="11"/>
            <rFont val="Tahoma"/>
            <family val="2"/>
          </rPr>
          <t>Steuerbüro Kuri:</t>
        </r>
        <r>
          <rPr>
            <sz val="11"/>
            <rFont val="Tahoma"/>
            <family val="2"/>
          </rPr>
          <t xml:space="preserve">
durchschnittliche Anzahl der monatlichen Arbeitstage:
220 AT pro Jahr = 18.33 AT im Monat --&gt; 18 Tage vorbelegt</t>
        </r>
      </text>
    </comment>
    <comment ref="B28" authorId="0">
      <text>
        <r>
          <rPr>
            <b/>
            <sz val="11"/>
            <rFont val="Tahoma"/>
            <family val="2"/>
          </rPr>
          <t>Steuerbüro Kuri:</t>
        </r>
        <r>
          <rPr>
            <sz val="11"/>
            <rFont val="Tahoma"/>
            <family val="2"/>
          </rPr>
          <t xml:space="preserve">
bei einem</t>
        </r>
        <r>
          <rPr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>unterstellten</t>
        </r>
        <r>
          <rPr>
            <sz val="11"/>
            <rFont val="Tahoma"/>
            <family val="2"/>
          </rPr>
          <t xml:space="preserve"> </t>
        </r>
        <r>
          <rPr>
            <sz val="11"/>
            <color indexed="10"/>
            <rFont val="Tahoma"/>
            <family val="2"/>
          </rPr>
          <t xml:space="preserve">Beitragsatz von 1,8%
</t>
        </r>
        <r>
          <rPr>
            <sz val="11"/>
            <rFont val="Tahoma"/>
            <family val="2"/>
          </rPr>
          <t xml:space="preserve">Ihre Belastung kann, in Abhängigkeit von der, durch den AN gewählten, </t>
        </r>
        <r>
          <rPr>
            <b/>
            <sz val="11"/>
            <color indexed="10"/>
            <rFont val="Tahoma"/>
            <family val="2"/>
          </rPr>
          <t>KV</t>
        </r>
        <r>
          <rPr>
            <sz val="11"/>
            <rFont val="Tahoma"/>
            <family val="2"/>
          </rPr>
          <t xml:space="preserve"> und 
dem, vom AG gewählten, </t>
        </r>
        <r>
          <rPr>
            <b/>
            <sz val="11"/>
            <color indexed="10"/>
            <rFont val="Tahoma"/>
            <family val="2"/>
          </rPr>
          <t>Erstattungssatz</t>
        </r>
        <r>
          <rPr>
            <sz val="11"/>
            <rFont val="Tahoma"/>
            <family val="2"/>
          </rPr>
          <t>, abweichen.</t>
        </r>
      </text>
    </comment>
    <comment ref="C28" authorId="0">
      <text>
        <r>
          <rPr>
            <b/>
            <sz val="11"/>
            <rFont val="Tahoma"/>
            <family val="2"/>
          </rPr>
          <t xml:space="preserve">Steuerbüro Kuri:
</t>
        </r>
        <r>
          <rPr>
            <sz val="11"/>
            <rFont val="Tahoma"/>
            <family val="2"/>
          </rPr>
          <t xml:space="preserve">bei einem </t>
        </r>
        <r>
          <rPr>
            <b/>
            <sz val="11"/>
            <color indexed="10"/>
            <rFont val="Tahoma"/>
            <family val="2"/>
          </rPr>
          <t xml:space="preserve">unterstellten </t>
        </r>
        <r>
          <rPr>
            <sz val="11"/>
            <color indexed="10"/>
            <rFont val="Tahoma"/>
            <family val="2"/>
          </rPr>
          <t>Beitragsatz von 0,15%</t>
        </r>
        <r>
          <rPr>
            <sz val="11"/>
            <rFont val="Tahoma"/>
            <family val="2"/>
          </rPr>
          <t xml:space="preserve">
Ihre Belastung kann, in Abhängigkeit von der, durch den AN gewählten, </t>
        </r>
        <r>
          <rPr>
            <b/>
            <sz val="11"/>
            <color indexed="10"/>
            <rFont val="Tahoma"/>
            <family val="2"/>
          </rPr>
          <t>KV</t>
        </r>
        <r>
          <rPr>
            <sz val="11"/>
            <rFont val="Tahoma"/>
            <family val="2"/>
          </rPr>
          <t xml:space="preserve"> abweichen.</t>
        </r>
      </text>
    </comment>
    <comment ref="A24" authorId="0">
      <text>
        <r>
          <rPr>
            <b/>
            <sz val="11"/>
            <rFont val="Tahoma"/>
            <family val="2"/>
          </rPr>
          <t>Steuerbüro Kuri:</t>
        </r>
        <r>
          <rPr>
            <sz val="11"/>
            <rFont val="Tahoma"/>
            <family val="2"/>
          </rPr>
          <t xml:space="preserve">
Die pauschale LSt. belastet normalerweise den AG, 
kann aber auch auf den AN überwälzt werden.</t>
        </r>
      </text>
    </comment>
  </commentList>
</comments>
</file>

<file path=xl/sharedStrings.xml><?xml version="1.0" encoding="utf-8"?>
<sst xmlns="http://schemas.openxmlformats.org/spreadsheetml/2006/main" count="27" uniqueCount="25">
  <si>
    <t>1%-Regelung</t>
  </si>
  <si>
    <t>Bruttolistenpreis:</t>
  </si>
  <si>
    <t>Fahrzeug</t>
  </si>
  <si>
    <t>Fahrten Wohnung Arbeit</t>
  </si>
  <si>
    <t>Entfernung</t>
  </si>
  <si>
    <t>mtl. geldwerter Vorteil:</t>
  </si>
  <si>
    <t>übersteigender geldwerter Vorteil</t>
  </si>
  <si>
    <t>mtl. geldwerter Vorteil, lst.- und sv.-pflichtig</t>
  </si>
  <si>
    <t>Fahrzeugdaten</t>
  </si>
  <si>
    <t>Typ:</t>
  </si>
  <si>
    <t>Arbeitnehmerdaten</t>
  </si>
  <si>
    <t>Name:</t>
  </si>
  <si>
    <t>Arbeitstage p.m.</t>
  </si>
  <si>
    <t>Berechnungsschema:</t>
  </si>
  <si>
    <t>Arbeitstage im Monat</t>
  </si>
  <si>
    <r>
      <t>Betriebsfahrzeug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KFZ Überlassung an Arbeitnehmer</t>
    </r>
  </si>
  <si>
    <r>
      <t xml:space="preserve">Werbungskosten, pauschalierte LSt.  </t>
    </r>
    <r>
      <rPr>
        <b/>
        <sz val="15"/>
        <color indexed="10"/>
        <rFont val="Arial"/>
        <family val="2"/>
      </rPr>
      <t>*</t>
    </r>
  </si>
  <si>
    <t>Entfernung zur Arbeitstelle</t>
  </si>
  <si>
    <r>
      <t>*</t>
    </r>
    <r>
      <rPr>
        <sz val="12"/>
        <rFont val="Arial"/>
        <family val="0"/>
      </rPr>
      <t xml:space="preserve">  2011 beträgt die pauschale LSt.</t>
    </r>
    <r>
      <rPr>
        <sz val="10"/>
        <rFont val="Arial"/>
        <family val="2"/>
      </rPr>
      <t xml:space="preserve"> für Km-Erstattungen Whg. - Arbeitstätte</t>
    </r>
    <r>
      <rPr>
        <sz val="12"/>
        <rFont val="Arial"/>
        <family val="0"/>
      </rPr>
      <t>: 15%</t>
    </r>
  </si>
  <si>
    <t xml:space="preserve">Arbeitgeber - Belastung </t>
  </si>
  <si>
    <t>Arbeitnehmer  - Belastung</t>
  </si>
  <si>
    <t>RV</t>
  </si>
  <si>
    <t>ALV</t>
  </si>
  <si>
    <t>KV</t>
  </si>
  <si>
    <t>PV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</si>
</sst>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km&quot;"/>
    <numFmt numFmtId="165" formatCode="0&quot;AT&quot;"/>
    <numFmt numFmtId="166" formatCode="0&quot;  AT&quot;"/>
    <numFmt numFmtId="167" formatCode="0&quot;  km&quot;"/>
    <numFmt numFmtId="168" formatCode="0.00\2&quot;  €&quot;"/>
    <numFmt numFmtId="169" formatCode="0.00&quot;  €&quot;"/>
    <numFmt numFmtId="170" formatCode="&quot;incl. p.LSt.:   &quot;_#\.##0.00"/>
    <numFmt numFmtId="171" formatCode="&quot;incl. p.LSt.:   &quot;_ #,##0.00"/>
    <numFmt numFmtId="172" formatCode="&quot;incl. p.LSt.:   &quot;_ \ #,##0.00"/>
    <numFmt numFmtId="173" formatCode="&quot;incl. p.LSt.:                     &quot;\ #,##0.00"/>
    <numFmt numFmtId="174" formatCode="&quot;incl. p.LSt.:                          &quot;\ #,##0.00"/>
    <numFmt numFmtId="175" formatCode="#,##0.00&quot;  U1&quot;"/>
    <numFmt numFmtId="176" formatCode="#,##0.00&quot;  U2&quot;"/>
    <numFmt numFmtId="177" formatCode="#,##0&quot; km&quot;"/>
    <numFmt numFmtId="178" formatCode="#0&quot;  km&quot;"/>
  </numFmts>
  <fonts count="1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4" fontId="2" fillId="0" borderId="1" xfId="0" applyNumberFormat="1" applyFont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3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/>
      <protection/>
    </xf>
    <xf numFmtId="4" fontId="0" fillId="3" borderId="0" xfId="0" applyNumberFormat="1" applyFill="1" applyAlignment="1" applyProtection="1">
      <alignment/>
      <protection/>
    </xf>
    <xf numFmtId="4" fontId="3" fillId="3" borderId="0" xfId="0" applyNumberFormat="1" applyFont="1" applyFill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4" fontId="3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169" fontId="2" fillId="0" borderId="0" xfId="0" applyNumberFormat="1" applyFont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 horizontal="right"/>
      <protection hidden="1"/>
    </xf>
    <xf numFmtId="4" fontId="12" fillId="4" borderId="0" xfId="0" applyNumberFormat="1" applyFont="1" applyFill="1" applyAlignment="1" applyProtection="1">
      <alignment horizontal="right"/>
      <protection hidden="1"/>
    </xf>
    <xf numFmtId="4" fontId="12" fillId="4" borderId="0" xfId="0" applyNumberFormat="1" applyFont="1" applyFill="1" applyAlignment="1" applyProtection="1">
      <alignment/>
      <protection hidden="1"/>
    </xf>
    <xf numFmtId="175" fontId="13" fillId="4" borderId="0" xfId="0" applyNumberFormat="1" applyFont="1" applyFill="1" applyAlignment="1" applyProtection="1">
      <alignment/>
      <protection hidden="1"/>
    </xf>
    <xf numFmtId="176" fontId="13" fillId="4" borderId="0" xfId="0" applyNumberFormat="1" applyFont="1" applyFill="1" applyAlignment="1" applyProtection="1">
      <alignment/>
      <protection hidden="1"/>
    </xf>
    <xf numFmtId="174" fontId="14" fillId="4" borderId="6" xfId="0" applyNumberFormat="1" applyFont="1" applyFill="1" applyBorder="1" applyAlignment="1" applyProtection="1">
      <alignment horizontal="right"/>
      <protection hidden="1"/>
    </xf>
    <xf numFmtId="0" fontId="12" fillId="4" borderId="6" xfId="0" applyFont="1" applyFill="1" applyBorder="1" applyAlignment="1" applyProtection="1">
      <alignment horizontal="right"/>
      <protection hidden="1"/>
    </xf>
    <xf numFmtId="4" fontId="12" fillId="4" borderId="6" xfId="0" applyNumberFormat="1" applyFont="1" applyFill="1" applyBorder="1" applyAlignment="1" applyProtection="1">
      <alignment horizontal="right"/>
      <protection hidden="1"/>
    </xf>
    <xf numFmtId="4" fontId="14" fillId="4" borderId="0" xfId="0" applyNumberFormat="1" applyFont="1" applyFill="1" applyBorder="1" applyAlignment="1" applyProtection="1">
      <alignment horizontal="right"/>
      <protection hidden="1"/>
    </xf>
    <xf numFmtId="0" fontId="13" fillId="4" borderId="0" xfId="0" applyFont="1" applyFill="1" applyAlignment="1" applyProtection="1">
      <alignment/>
      <protection hidden="1"/>
    </xf>
    <xf numFmtId="4" fontId="13" fillId="4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7" xfId="0" applyNumberFormat="1" applyFont="1" applyBorder="1" applyAlignment="1" applyProtection="1">
      <alignment horizontal="right"/>
      <protection locked="0"/>
    </xf>
    <xf numFmtId="166" fontId="2" fillId="0" borderId="5" xfId="0" applyNumberFormat="1" applyFont="1" applyBorder="1" applyAlignment="1" applyProtection="1">
      <alignment horizontal="right"/>
      <protection locked="0"/>
    </xf>
    <xf numFmtId="166" fontId="2" fillId="0" borderId="8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7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4" sqref="C4:E4"/>
    </sheetView>
  </sheetViews>
  <sheetFormatPr defaultColWidth="11.421875" defaultRowHeight="12.75"/>
  <cols>
    <col min="1" max="1" width="34.8515625" style="46" customWidth="1"/>
    <col min="2" max="2" width="16.00390625" style="46" customWidth="1"/>
    <col min="3" max="16384" width="11.421875" style="46" customWidth="1"/>
  </cols>
  <sheetData>
    <row r="1" spans="1:5" ht="36" customHeight="1">
      <c r="A1" s="44" t="s">
        <v>15</v>
      </c>
      <c r="B1" s="45"/>
      <c r="C1" s="45"/>
      <c r="D1" s="45"/>
      <c r="E1" s="45"/>
    </row>
    <row r="2" spans="1:5" ht="36" customHeight="1">
      <c r="A2" s="2" t="s">
        <v>13</v>
      </c>
      <c r="B2" s="1"/>
      <c r="C2" s="43" t="s">
        <v>0</v>
      </c>
      <c r="D2" s="43"/>
      <c r="E2" s="43"/>
    </row>
    <row r="3" spans="1:5" ht="13.5" thickBot="1">
      <c r="A3" s="1"/>
      <c r="B3" s="1"/>
      <c r="C3" s="1"/>
      <c r="D3" s="21"/>
      <c r="E3" s="1"/>
    </row>
    <row r="4" spans="1:5" ht="36" customHeight="1">
      <c r="A4" s="2" t="s">
        <v>8</v>
      </c>
      <c r="B4" s="22" t="s">
        <v>9</v>
      </c>
      <c r="C4" s="55"/>
      <c r="D4" s="55"/>
      <c r="E4" s="56"/>
    </row>
    <row r="5" spans="1:5" ht="15">
      <c r="A5" s="1"/>
      <c r="B5" s="23" t="s">
        <v>1</v>
      </c>
      <c r="C5" s="24"/>
      <c r="D5" s="53"/>
      <c r="E5" s="54"/>
    </row>
    <row r="6" spans="1:5" ht="36" customHeight="1">
      <c r="A6" s="2" t="s">
        <v>10</v>
      </c>
      <c r="B6" s="23" t="s">
        <v>11</v>
      </c>
      <c r="C6" s="51"/>
      <c r="D6" s="51"/>
      <c r="E6" s="52"/>
    </row>
    <row r="7" spans="1:5" ht="15">
      <c r="A7" s="1"/>
      <c r="B7" s="23" t="s">
        <v>17</v>
      </c>
      <c r="C7" s="24"/>
      <c r="D7" s="47"/>
      <c r="E7" s="48"/>
    </row>
    <row r="8" spans="1:5" ht="15.75" thickBot="1">
      <c r="A8" s="1"/>
      <c r="B8" s="25" t="s">
        <v>12</v>
      </c>
      <c r="C8" s="26"/>
      <c r="D8" s="49">
        <v>18</v>
      </c>
      <c r="E8" s="50"/>
    </row>
    <row r="9" spans="1:5" ht="36" customHeight="1">
      <c r="A9" s="7" t="s">
        <v>2</v>
      </c>
      <c r="B9" s="8"/>
      <c r="C9" s="8"/>
      <c r="D9" s="9"/>
      <c r="E9" s="10"/>
    </row>
    <row r="10" spans="1:5" ht="15">
      <c r="A10" s="3" t="str">
        <f>B5</f>
        <v>Bruttolistenpreis:</v>
      </c>
      <c r="B10" s="4">
        <f>D5</f>
        <v>0</v>
      </c>
      <c r="C10" s="3"/>
      <c r="D10" s="4"/>
      <c r="E10" s="1"/>
    </row>
    <row r="11" spans="1:5" ht="36" customHeight="1">
      <c r="A11" s="11" t="s">
        <v>5</v>
      </c>
      <c r="B11" s="3"/>
      <c r="C11" s="3"/>
      <c r="D11" s="4"/>
      <c r="E11" s="27">
        <f>ROUNDDOWN(D5,-2)*1%</f>
        <v>0</v>
      </c>
    </row>
    <row r="12" spans="1:5" ht="15">
      <c r="A12" s="1"/>
      <c r="B12" s="3"/>
      <c r="C12" s="3"/>
      <c r="D12" s="4"/>
      <c r="E12" s="1"/>
    </row>
    <row r="13" spans="1:5" ht="36" customHeight="1">
      <c r="A13" s="7" t="s">
        <v>3</v>
      </c>
      <c r="B13" s="8"/>
      <c r="C13" s="8"/>
      <c r="D13" s="9"/>
      <c r="E13" s="10"/>
    </row>
    <row r="14" spans="1:5" ht="15">
      <c r="A14" s="3" t="str">
        <f>B5</f>
        <v>Bruttolistenpreis:</v>
      </c>
      <c r="B14" s="4">
        <f>D5</f>
        <v>0</v>
      </c>
      <c r="C14" s="3"/>
      <c r="D14" s="4"/>
      <c r="E14" s="1"/>
    </row>
    <row r="15" spans="1:5" ht="15">
      <c r="A15" s="3" t="s">
        <v>4</v>
      </c>
      <c r="B15" s="58">
        <f>D7</f>
        <v>0</v>
      </c>
      <c r="C15" s="3"/>
      <c r="D15" s="4"/>
      <c r="E15" s="1"/>
    </row>
    <row r="16" spans="1:5" ht="24" customHeight="1">
      <c r="A16" s="12" t="s">
        <v>5</v>
      </c>
      <c r="B16" s="13"/>
      <c r="C16" s="13"/>
      <c r="D16" s="28">
        <f>ROUNDDOWN(D5,-2)*0.03%*B15</f>
        <v>0</v>
      </c>
      <c r="E16" s="1"/>
    </row>
    <row r="17" spans="1:5" ht="24" customHeight="1">
      <c r="A17" s="12" t="s">
        <v>16</v>
      </c>
      <c r="B17" s="12"/>
      <c r="C17" s="3"/>
      <c r="D17" s="4"/>
      <c r="E17" s="1"/>
    </row>
    <row r="18" spans="1:5" ht="15">
      <c r="A18" s="14" t="s">
        <v>4</v>
      </c>
      <c r="B18" s="5">
        <f>D7</f>
        <v>0</v>
      </c>
      <c r="C18" s="3"/>
      <c r="D18" s="4"/>
      <c r="E18" s="1"/>
    </row>
    <row r="19" spans="1:5" ht="15">
      <c r="A19" s="14" t="s">
        <v>14</v>
      </c>
      <c r="B19" s="6">
        <f>INT(D8)</f>
        <v>18</v>
      </c>
      <c r="C19" s="3"/>
      <c r="D19" s="29">
        <f>B18*B19*0.3</f>
        <v>0</v>
      </c>
      <c r="E19" s="1"/>
    </row>
    <row r="20" spans="1:5" ht="24" customHeight="1">
      <c r="A20" s="13" t="s">
        <v>6</v>
      </c>
      <c r="B20" s="3"/>
      <c r="C20" s="3"/>
      <c r="D20" s="15"/>
      <c r="E20" s="16">
        <f>D16-D19</f>
        <v>0</v>
      </c>
    </row>
    <row r="21" spans="1:5" ht="15">
      <c r="A21" s="1"/>
      <c r="B21" s="3"/>
      <c r="C21" s="3"/>
      <c r="D21" s="4"/>
      <c r="E21" s="1"/>
    </row>
    <row r="22" spans="1:5" ht="36" customHeight="1">
      <c r="A22" s="17" t="s">
        <v>7</v>
      </c>
      <c r="B22" s="18"/>
      <c r="C22" s="18"/>
      <c r="D22" s="19"/>
      <c r="E22" s="20">
        <f>SUM(E11,E20)</f>
        <v>0</v>
      </c>
    </row>
    <row r="23" spans="1:5" ht="12.75">
      <c r="A23" s="1"/>
      <c r="B23" s="1"/>
      <c r="C23" s="1"/>
      <c r="D23" s="21"/>
      <c r="E23" s="1"/>
    </row>
    <row r="24" spans="1:5" ht="18.75">
      <c r="A24" s="57" t="s">
        <v>18</v>
      </c>
      <c r="B24" s="57"/>
      <c r="C24" s="57"/>
      <c r="D24" s="57"/>
      <c r="E24" s="30">
        <f>ROUND(D19*0.15,2)</f>
        <v>0</v>
      </c>
    </row>
    <row r="25" spans="1:5" ht="12.75">
      <c r="A25" s="1"/>
      <c r="B25" s="1"/>
      <c r="C25" s="1"/>
      <c r="D25" s="21"/>
      <c r="E25" s="1"/>
    </row>
    <row r="26" spans="1:5" ht="15.75">
      <c r="A26" s="31" t="s">
        <v>19</v>
      </c>
      <c r="B26" s="32" t="s">
        <v>21</v>
      </c>
      <c r="C26" s="32" t="s">
        <v>22</v>
      </c>
      <c r="D26" s="33" t="s">
        <v>23</v>
      </c>
      <c r="E26" s="32" t="s">
        <v>24</v>
      </c>
    </row>
    <row r="27" spans="1:5" ht="15">
      <c r="A27" s="34"/>
      <c r="B27" s="34">
        <f>ROUND($E22*19.9%/2,2)</f>
        <v>0</v>
      </c>
      <c r="C27" s="34">
        <f>ROUND($E22*3%/2,2)</f>
        <v>0</v>
      </c>
      <c r="D27" s="34">
        <f>ROUND($E22*7.3%,2)</f>
        <v>0</v>
      </c>
      <c r="E27" s="34">
        <f>ROUND($E22*0.975%,2)</f>
        <v>0</v>
      </c>
    </row>
    <row r="28" spans="1:5" ht="15">
      <c r="A28" s="34">
        <f>SUM(B27:E28)</f>
        <v>0</v>
      </c>
      <c r="B28" s="35">
        <f>ROUND(E22*1.8%,2)</f>
        <v>0</v>
      </c>
      <c r="C28" s="36">
        <f>ROUND(E22*0.15%,2)</f>
        <v>0</v>
      </c>
      <c r="D28" s="34"/>
      <c r="E28" s="34"/>
    </row>
    <row r="29" spans="1:5" ht="15.75" thickBot="1">
      <c r="A29" s="37">
        <f>A28+E20</f>
        <v>0</v>
      </c>
      <c r="B29" s="38"/>
      <c r="C29" s="38"/>
      <c r="D29" s="39"/>
      <c r="E29" s="38"/>
    </row>
    <row r="30" spans="1:5" ht="16.5" thickTop="1">
      <c r="A30" s="31" t="s">
        <v>20</v>
      </c>
      <c r="B30" s="32" t="str">
        <f>B26</f>
        <v>RV</v>
      </c>
      <c r="C30" s="32" t="str">
        <f>C26</f>
        <v>ALV</v>
      </c>
      <c r="D30" s="32" t="str">
        <f>D26</f>
        <v>KV</v>
      </c>
      <c r="E30" s="32" t="str">
        <f>E26</f>
        <v>PV</v>
      </c>
    </row>
    <row r="31" spans="1:5" ht="15">
      <c r="A31" s="34">
        <f>SUM(B31:E31)</f>
        <v>0</v>
      </c>
      <c r="B31" s="34">
        <f>ROUND($E22*19.9%/2,2)</f>
        <v>0</v>
      </c>
      <c r="C31" s="34">
        <f>ROUND($E22*3%/2,2)</f>
        <v>0</v>
      </c>
      <c r="D31" s="34">
        <f>ROUND($E22*8.2%,2)</f>
        <v>0</v>
      </c>
      <c r="E31" s="34">
        <f>ROUND($E22*1.225%,2)</f>
        <v>0</v>
      </c>
    </row>
    <row r="32" spans="1:5" ht="15">
      <c r="A32" s="40" t="str">
        <f>"incl. ind. LSt. u. SolZ.:       "&amp;TEXT(A31+E22*0.12,"#.##0,00")</f>
        <v>incl. ind. LSt. u. SolZ.:       0,00</v>
      </c>
      <c r="B32" s="41"/>
      <c r="C32" s="41"/>
      <c r="D32" s="42"/>
      <c r="E32" s="41"/>
    </row>
    <row r="33" spans="1:5" ht="12.75">
      <c r="A33" s="41"/>
      <c r="B33" s="41"/>
      <c r="C33" s="41"/>
      <c r="D33" s="42"/>
      <c r="E33" s="41"/>
    </row>
    <row r="34" spans="1:5" ht="12.75">
      <c r="A34" s="41"/>
      <c r="B34" s="41"/>
      <c r="C34" s="41"/>
      <c r="D34" s="42"/>
      <c r="E34" s="41"/>
    </row>
  </sheetData>
  <sheetProtection password="AD38" sheet="1" objects="1" scenarios="1" selectLockedCells="1"/>
  <mergeCells count="10">
    <mergeCell ref="C2:E2"/>
    <mergeCell ref="A1:E1"/>
    <mergeCell ref="F1:IV65536"/>
    <mergeCell ref="A35:E65536"/>
    <mergeCell ref="D7:E7"/>
    <mergeCell ref="D8:E8"/>
    <mergeCell ref="C6:E6"/>
    <mergeCell ref="D5:E5"/>
    <mergeCell ref="C4:E4"/>
    <mergeCell ref="A24:D24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&amp;LRechtsstand: 01.01.2011
Diese Berechnung ist ein Abrechnungsbeispiel, 
ohne Gewähr auf Richtigkeit. 
Sie ersetzt keine fundierte steuerliche Beratung.&amp;R© Steuerbüro Kuri - Radeberg
Mehr Informationen unter www.buero-kuri.de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Steuerbüro Kuri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Kuri</dc:creator>
  <cp:keywords/>
  <dc:description/>
  <cp:lastModifiedBy>Steuerbüro Kuri</cp:lastModifiedBy>
  <cp:lastPrinted>2011-01-12T00:39:38Z</cp:lastPrinted>
  <dcterms:created xsi:type="dcterms:W3CDTF">2011-01-05T11:31:13Z</dcterms:created>
  <dcterms:modified xsi:type="dcterms:W3CDTF">2011-01-12T01:07:19Z</dcterms:modified>
  <cp:category/>
  <cp:version/>
  <cp:contentType/>
  <cp:contentStatus/>
</cp:coreProperties>
</file>